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cience\AP Chemistry\"/>
    </mc:Choice>
  </mc:AlternateContent>
  <bookViews>
    <workbookView xWindow="0" yWindow="0" windowWidth="18960" windowHeight="74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B12" i="1"/>
  <c r="F8" i="1"/>
  <c r="F9" i="1" s="1"/>
  <c r="F7" i="1"/>
  <c r="F10" i="1"/>
  <c r="F11" i="1" l="1"/>
</calcChain>
</file>

<file path=xl/sharedStrings.xml><?xml version="1.0" encoding="utf-8"?>
<sst xmlns="http://schemas.openxmlformats.org/spreadsheetml/2006/main" count="27" uniqueCount="22">
  <si>
    <t>Acid</t>
  </si>
  <si>
    <t>Ka</t>
  </si>
  <si>
    <t>Initial pH</t>
  </si>
  <si>
    <t>HCN</t>
  </si>
  <si>
    <t>pH</t>
  </si>
  <si>
    <t>Acid Concentration</t>
  </si>
  <si>
    <t>Base Concentration</t>
  </si>
  <si>
    <t>n(acid)</t>
  </si>
  <si>
    <t>n(base)</t>
  </si>
  <si>
    <t>n (salt)</t>
  </si>
  <si>
    <t>V (total)</t>
  </si>
  <si>
    <t>Conjugate Base</t>
  </si>
  <si>
    <t>Kb</t>
  </si>
  <si>
    <t>Before Titration</t>
  </si>
  <si>
    <t>pH During Titration</t>
  </si>
  <si>
    <t>Weak Acid-Strong Base Titration Tool</t>
  </si>
  <si>
    <t>mol</t>
  </si>
  <si>
    <t>L</t>
  </si>
  <si>
    <t>M</t>
  </si>
  <si>
    <t xml:space="preserve">Acid  Volume </t>
  </si>
  <si>
    <t xml:space="preserve">Base Volume </t>
  </si>
  <si>
    <t>CN-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</si>
</sst>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166" fontId="2" fillId="0" borderId="0" xfId="0" applyNumberFormat="1" applyFont="1" applyProtection="1"/>
    <xf numFmtId="0" fontId="3" fillId="0" borderId="0" xfId="0" applyFont="1" applyProtection="1"/>
    <xf numFmtId="0" fontId="2" fillId="0" borderId="9" xfId="0" applyFont="1" applyBorder="1" applyProtection="1"/>
    <xf numFmtId="166" fontId="2" fillId="2" borderId="7" xfId="0" applyNumberFormat="1" applyFont="1" applyFill="1" applyBorder="1" applyProtection="1"/>
    <xf numFmtId="0" fontId="2" fillId="0" borderId="1" xfId="0" applyFont="1" applyBorder="1" applyProtection="1"/>
    <xf numFmtId="166" fontId="2" fillId="0" borderId="2" xfId="0" applyNumberFormat="1" applyFont="1" applyBorder="1" applyProtection="1"/>
    <xf numFmtId="0" fontId="2" fillId="0" borderId="10" xfId="0" applyFont="1" applyBorder="1" applyProtection="1"/>
    <xf numFmtId="11" fontId="2" fillId="2" borderId="8" xfId="0" applyNumberFormat="1" applyFont="1" applyFill="1" applyBorder="1" applyProtection="1"/>
    <xf numFmtId="0" fontId="2" fillId="0" borderId="0" xfId="0" applyFont="1" applyBorder="1" applyProtection="1"/>
    <xf numFmtId="0" fontId="2" fillId="0" borderId="3" xfId="0" applyFont="1" applyBorder="1" applyProtection="1"/>
    <xf numFmtId="166" fontId="2" fillId="2" borderId="6" xfId="0" applyNumberFormat="1" applyFont="1" applyFill="1" applyBorder="1" applyProtection="1"/>
    <xf numFmtId="0" fontId="2" fillId="0" borderId="7" xfId="0" applyFont="1" applyBorder="1" applyProtection="1"/>
    <xf numFmtId="0" fontId="3" fillId="0" borderId="0" xfId="0" applyFont="1" applyBorder="1" applyProtection="1"/>
    <xf numFmtId="0" fontId="2" fillId="0" borderId="3" xfId="0" applyFont="1" applyFill="1" applyBorder="1" applyProtection="1"/>
    <xf numFmtId="166" fontId="2" fillId="2" borderId="3" xfId="0" applyNumberFormat="1" applyFont="1" applyFill="1" applyBorder="1" applyProtection="1"/>
    <xf numFmtId="0" fontId="2" fillId="0" borderId="8" xfId="0" applyFont="1" applyBorder="1" applyProtection="1"/>
    <xf numFmtId="0" fontId="2" fillId="0" borderId="6" xfId="0" applyFont="1" applyBorder="1" applyProtection="1"/>
    <xf numFmtId="11" fontId="2" fillId="0" borderId="6" xfId="0" applyNumberFormat="1" applyFont="1" applyBorder="1" applyProtection="1"/>
    <xf numFmtId="0" fontId="2" fillId="0" borderId="6" xfId="0" applyFont="1" applyFill="1" applyBorder="1" applyProtection="1"/>
    <xf numFmtId="11" fontId="2" fillId="0" borderId="3" xfId="0" applyNumberFormat="1" applyFont="1" applyBorder="1" applyProtection="1"/>
    <xf numFmtId="0" fontId="2" fillId="0" borderId="4" xfId="0" applyFont="1" applyBorder="1" applyProtection="1"/>
    <xf numFmtId="166" fontId="2" fillId="2" borderId="4" xfId="0" applyNumberFormat="1" applyFont="1" applyFill="1" applyBorder="1" applyProtection="1"/>
    <xf numFmtId="0" fontId="2" fillId="0" borderId="5" xfId="0" applyFont="1" applyBorder="1" applyProtection="1"/>
    <xf numFmtId="11" fontId="2" fillId="0" borderId="3" xfId="0" applyNumberFormat="1" applyFont="1" applyBorder="1" applyAlignment="1" applyProtection="1">
      <alignment horizontal="right"/>
    </xf>
    <xf numFmtId="11" fontId="2" fillId="0" borderId="4" xfId="0" applyNumberFormat="1" applyFont="1" applyBorder="1" applyProtection="1"/>
    <xf numFmtId="2" fontId="2" fillId="0" borderId="0" xfId="0" applyNumberFormat="1" applyFont="1" applyBorder="1" applyProtection="1"/>
    <xf numFmtId="166" fontId="2" fillId="0" borderId="5" xfId="0" applyNumberFormat="1" applyFont="1" applyBorder="1" applyProtection="1"/>
    <xf numFmtId="11" fontId="2" fillId="0" borderId="5" xfId="0" applyNumberFormat="1" applyFont="1" applyBorder="1" applyProtection="1"/>
    <xf numFmtId="166" fontId="2" fillId="0" borderId="0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5" sqref="E15"/>
    </sheetView>
  </sheetViews>
  <sheetFormatPr defaultRowHeight="14.25" x14ac:dyDescent="0.2"/>
  <cols>
    <col min="1" max="1" width="21.140625" style="2" customWidth="1"/>
    <col min="2" max="2" width="16.5703125" style="3" customWidth="1"/>
    <col min="3" max="3" width="3.28515625" style="2" customWidth="1"/>
    <col min="4" max="4" width="9.140625" style="2"/>
    <col min="5" max="5" width="19.140625" style="2" customWidth="1"/>
    <col min="6" max="6" width="16.140625" style="3" customWidth="1"/>
    <col min="7" max="7" width="4.85546875" style="2" customWidth="1"/>
    <col min="8" max="8" width="19" style="2" customWidth="1"/>
    <col min="9" max="9" width="17.85546875" style="2" customWidth="1"/>
    <col min="10" max="16384" width="9.140625" style="2"/>
  </cols>
  <sheetData>
    <row r="1" spans="1:9" ht="25.5" x14ac:dyDescent="0.35">
      <c r="A1" s="1" t="s">
        <v>15</v>
      </c>
      <c r="B1" s="1"/>
      <c r="C1" s="1"/>
      <c r="D1" s="1"/>
      <c r="E1" s="1"/>
      <c r="F1" s="1"/>
      <c r="G1" s="1"/>
    </row>
    <row r="3" spans="1:9" ht="15" thickBot="1" x14ac:dyDescent="0.25">
      <c r="E3" s="4" t="s">
        <v>13</v>
      </c>
    </row>
    <row r="4" spans="1:9" ht="15" thickBot="1" x14ac:dyDescent="0.25">
      <c r="A4" s="5" t="s">
        <v>0</v>
      </c>
      <c r="B4" s="6" t="s">
        <v>3</v>
      </c>
      <c r="E4" s="7" t="s">
        <v>2</v>
      </c>
      <c r="F4" s="8">
        <f>-LOG(SQRT(B6*B5))</f>
        <v>5.1038041552508728</v>
      </c>
    </row>
    <row r="5" spans="1:9" ht="15" thickBot="1" x14ac:dyDescent="0.25">
      <c r="A5" s="9" t="s">
        <v>1</v>
      </c>
      <c r="B5" s="10">
        <v>6.2000000000000003E-10</v>
      </c>
      <c r="H5" s="11"/>
      <c r="I5" s="11"/>
    </row>
    <row r="6" spans="1:9" ht="15" thickBot="1" x14ac:dyDescent="0.25">
      <c r="A6" s="12" t="s">
        <v>5</v>
      </c>
      <c r="B6" s="13">
        <v>0.1</v>
      </c>
      <c r="C6" s="14" t="s">
        <v>18</v>
      </c>
      <c r="E6" s="4" t="s">
        <v>14</v>
      </c>
      <c r="H6" s="15"/>
      <c r="I6" s="11"/>
    </row>
    <row r="7" spans="1:9" ht="15" thickBot="1" x14ac:dyDescent="0.25">
      <c r="A7" s="16" t="s">
        <v>19</v>
      </c>
      <c r="B7" s="17">
        <v>0.05</v>
      </c>
      <c r="C7" s="18" t="s">
        <v>17</v>
      </c>
      <c r="E7" s="19" t="s">
        <v>7</v>
      </c>
      <c r="F7" s="20">
        <f>B6*B7</f>
        <v>5.000000000000001E-3</v>
      </c>
      <c r="G7" s="14" t="s">
        <v>16</v>
      </c>
      <c r="H7" s="11"/>
      <c r="I7" s="11"/>
    </row>
    <row r="8" spans="1:9" x14ac:dyDescent="0.2">
      <c r="A8" s="21" t="s">
        <v>6</v>
      </c>
      <c r="B8" s="13">
        <v>0.1</v>
      </c>
      <c r="C8" s="14" t="s">
        <v>18</v>
      </c>
      <c r="E8" s="12" t="s">
        <v>8</v>
      </c>
      <c r="F8" s="22">
        <f>B8*B9</f>
        <v>7.000000000000001E-3</v>
      </c>
      <c r="G8" s="18" t="s">
        <v>16</v>
      </c>
      <c r="H8" s="11"/>
      <c r="I8" s="11"/>
    </row>
    <row r="9" spans="1:9" ht="15" thickBot="1" x14ac:dyDescent="0.25">
      <c r="A9" s="23" t="s">
        <v>20</v>
      </c>
      <c r="B9" s="24">
        <v>7.0000000000000007E-2</v>
      </c>
      <c r="C9" s="25" t="s">
        <v>17</v>
      </c>
      <c r="E9" s="12" t="s">
        <v>9</v>
      </c>
      <c r="F9" s="26" t="str">
        <f>IF(F8&gt;F7,"NA",IF(F7-F8=0,F7,F7-F8))</f>
        <v>NA</v>
      </c>
      <c r="G9" s="18" t="s">
        <v>16</v>
      </c>
      <c r="H9" s="11"/>
      <c r="I9" s="11"/>
    </row>
    <row r="10" spans="1:9" ht="15" thickBot="1" x14ac:dyDescent="0.25">
      <c r="E10" s="23" t="s">
        <v>10</v>
      </c>
      <c r="F10" s="27">
        <f>B7+B9</f>
        <v>0.12000000000000001</v>
      </c>
      <c r="G10" s="25" t="s">
        <v>17</v>
      </c>
      <c r="H10" s="11"/>
      <c r="I10" s="28"/>
    </row>
    <row r="11" spans="1:9" ht="15" thickBot="1" x14ac:dyDescent="0.25">
      <c r="A11" s="19" t="s">
        <v>11</v>
      </c>
      <c r="B11" s="6" t="s">
        <v>21</v>
      </c>
      <c r="E11" s="7" t="s">
        <v>4</v>
      </c>
      <c r="F11" s="29">
        <f>IF(F8&gt;F7,14+LOG((F8-F7)/F10),IF(F9&lt;F7,-LOG(B5*(F9/F10)/(F8/F10)),14-(-LOG(SQRT((F9/F10)*B12)))))</f>
        <v>12.221848749616356</v>
      </c>
      <c r="H11" s="11"/>
      <c r="I11" s="28"/>
    </row>
    <row r="12" spans="1:9" ht="15" thickBot="1" x14ac:dyDescent="0.25">
      <c r="A12" s="23" t="s">
        <v>12</v>
      </c>
      <c r="B12" s="30">
        <f>0.00000000000001/B5</f>
        <v>1.6129032258064517E-5</v>
      </c>
      <c r="H12" s="11"/>
      <c r="I12" s="11"/>
    </row>
    <row r="13" spans="1:9" x14ac:dyDescent="0.2">
      <c r="E13" s="15"/>
      <c r="F13" s="31"/>
      <c r="G13" s="11"/>
      <c r="H13" s="11"/>
      <c r="I13" s="11"/>
    </row>
    <row r="14" spans="1:9" x14ac:dyDescent="0.2">
      <c r="E14" s="11"/>
      <c r="F14" s="31"/>
      <c r="G14" s="11"/>
      <c r="H14" s="11"/>
      <c r="I14" s="11"/>
    </row>
    <row r="15" spans="1:9" x14ac:dyDescent="0.2">
      <c r="E15" s="11"/>
      <c r="F15" s="31"/>
      <c r="G15" s="11"/>
      <c r="H15" s="11"/>
      <c r="I15" s="11"/>
    </row>
    <row r="16" spans="1:9" x14ac:dyDescent="0.2">
      <c r="E16" s="11"/>
      <c r="F16" s="31"/>
      <c r="G16" s="11"/>
      <c r="H16" s="11"/>
      <c r="I16" s="11"/>
    </row>
    <row r="17" spans="5:9" x14ac:dyDescent="0.2">
      <c r="E17" s="11"/>
      <c r="F17" s="31"/>
      <c r="G17" s="11"/>
      <c r="H17" s="11"/>
      <c r="I17" s="11"/>
    </row>
    <row r="18" spans="5:9" x14ac:dyDescent="0.2">
      <c r="E18" s="11"/>
      <c r="F18" s="31"/>
      <c r="G18" s="11"/>
    </row>
    <row r="19" spans="5:9" x14ac:dyDescent="0.2">
      <c r="E19" s="11"/>
      <c r="F19" s="31"/>
      <c r="G19" s="11"/>
    </row>
    <row r="20" spans="5:9" x14ac:dyDescent="0.2">
      <c r="E20" s="11"/>
      <c r="F20" s="31"/>
      <c r="G20" s="11"/>
    </row>
  </sheetData>
  <sheetProtection sheet="1" objects="1" scenarios="1"/>
  <protectedRanges>
    <protectedRange sqref="B4:B11" name="Range1"/>
  </protectedRanges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Regina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Hayduk</dc:creator>
  <cp:lastModifiedBy>Hilary Hayduk</cp:lastModifiedBy>
  <dcterms:created xsi:type="dcterms:W3CDTF">2019-02-25T15:36:25Z</dcterms:created>
  <dcterms:modified xsi:type="dcterms:W3CDTF">2019-02-25T18:21:09Z</dcterms:modified>
</cp:coreProperties>
</file>